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mj1n20\Downloads\"/>
    </mc:Choice>
  </mc:AlternateContent>
  <xr:revisionPtr revIDLastSave="0" documentId="13_ncr:1_{89B24C43-04B6-4F90-99A0-4B79AA6BC050}" xr6:coauthVersionLast="47" xr6:coauthVersionMax="47" xr10:uidLastSave="{00000000-0000-0000-0000-000000000000}"/>
  <bookViews>
    <workbookView xWindow="-120" yWindow="-120" windowWidth="29040" windowHeight="15840" xr2:uid="{94F4324F-008D-494E-A526-C71094BD4BB1}"/>
  </bookViews>
  <sheets>
    <sheet name="AR_Test_Valhall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" i="3" l="1"/>
  <c r="J3" i="3"/>
  <c r="K3" i="3" s="1"/>
  <c r="K4" i="3" s="1"/>
  <c r="J2" i="3"/>
  <c r="G4" i="3"/>
  <c r="G5" i="3"/>
  <c r="D4" i="3"/>
  <c r="D5" i="3"/>
  <c r="B3" i="3"/>
  <c r="C3" i="3" s="1"/>
  <c r="B2" i="3"/>
  <c r="C2" i="3" s="1"/>
  <c r="H5" i="3"/>
  <c r="E5" i="3"/>
  <c r="H4" i="3"/>
  <c r="E4" i="3"/>
  <c r="M3" i="3"/>
  <c r="L2" i="3"/>
  <c r="K5" i="3" l="1"/>
  <c r="J5" i="3"/>
  <c r="J4" i="3"/>
  <c r="L3" i="3"/>
  <c r="L5" i="3" s="1"/>
  <c r="M2" i="3"/>
  <c r="L4" i="3" l="1"/>
  <c r="M4" i="3"/>
  <c r="M5" i="3"/>
</calcChain>
</file>

<file path=xl/sharedStrings.xml><?xml version="1.0" encoding="utf-8"?>
<sst xmlns="http://schemas.openxmlformats.org/spreadsheetml/2006/main" count="15" uniqueCount="15">
  <si>
    <t>Area (mm^2)</t>
  </si>
  <si>
    <t>Cell Density (cells/mm squared)</t>
  </si>
  <si>
    <t>Total Number of Live</t>
  </si>
  <si>
    <t>Total Number of Dead</t>
  </si>
  <si>
    <t>Total Live/Dead</t>
  </si>
  <si>
    <t>% Live</t>
  </si>
  <si>
    <t>% Dead</t>
  </si>
  <si>
    <t>Live Area (µm^2)</t>
  </si>
  <si>
    <t>Dead Area (µm^2)</t>
  </si>
  <si>
    <t>Live Volume (µm^3)</t>
  </si>
  <si>
    <t>Dead Volume (µm^3)</t>
  </si>
  <si>
    <t>Total Area (µm^2)</t>
  </si>
  <si>
    <t>NB: Data taken from detailed statistics acquired with Imaris</t>
  </si>
  <si>
    <t>AR_7_1_Image9</t>
  </si>
  <si>
    <t>AR_9_1_Image11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</si>
</sst>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0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1" fillId="2" borderId="2" xfId="0" applyFont="1" applyFill="1" applyBorder="1" applyAlignment="1">
      <alignment horizontal="center"/>
    </xf>
    <xf numFmtId="10" fontId="0" fillId="0" borderId="0" xfId="0" applyNumberFormat="1"/>
    <xf numFmtId="10" fontId="0" fillId="3" borderId="3" xfId="0" applyNumberFormat="1" applyFill="1" applyBorder="1"/>
    <xf numFmtId="10" fontId="0" fillId="3" borderId="1" xfId="0" applyNumberFormat="1" applyFill="1" applyBorder="1"/>
    <xf numFmtId="0" fontId="0" fillId="3" borderId="1" xfId="0" applyFill="1" applyBorder="1"/>
    <xf numFmtId="2" fontId="0" fillId="4" borderId="0" xfId="0" applyNumberFormat="1" applyFill="1" applyProtection="1">
      <protection locked="0"/>
    </xf>
    <xf numFmtId="2" fontId="0" fillId="0" borderId="0" xfId="0" applyNumberFormat="1" applyFill="1" applyProtection="1">
      <protection locked="0"/>
    </xf>
    <xf numFmtId="0" fontId="0" fillId="3" borderId="1" xfId="0" applyFill="1" applyBorder="1" applyProtection="1">
      <protection locked="0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D6320-0230-47C5-AB4F-9BCB5C2E87B6}">
  <dimension ref="A1:M12"/>
  <sheetViews>
    <sheetView tabSelected="1" workbookViewId="0">
      <selection activeCell="E8" sqref="E8"/>
    </sheetView>
  </sheetViews>
  <sheetFormatPr defaultRowHeight="15" x14ac:dyDescent="0.25"/>
  <cols>
    <col min="1" max="1" width="16" bestFit="1" customWidth="1"/>
    <col min="2" max="2" width="16.85546875" bestFit="1" customWidth="1"/>
    <col min="3" max="3" width="16.85546875" customWidth="1"/>
    <col min="4" max="4" width="19.7109375" bestFit="1" customWidth="1"/>
    <col min="5" max="5" width="17.42578125" bestFit="1" customWidth="1"/>
    <col min="6" max="6" width="19" bestFit="1" customWidth="1"/>
    <col min="7" max="7" width="20.7109375" bestFit="1" customWidth="1"/>
    <col min="8" max="8" width="18.42578125" bestFit="1" customWidth="1"/>
    <col min="9" max="9" width="20" bestFit="1" customWidth="1"/>
    <col min="10" max="10" width="15" bestFit="1" customWidth="1"/>
    <col min="11" max="11" width="30" bestFit="1" customWidth="1"/>
  </cols>
  <sheetData>
    <row r="1" spans="1:13" ht="15.75" thickBot="1" x14ac:dyDescent="0.3">
      <c r="B1" s="12" t="s">
        <v>11</v>
      </c>
      <c r="C1" s="1" t="s">
        <v>0</v>
      </c>
      <c r="D1" s="8" t="s">
        <v>2</v>
      </c>
      <c r="E1" s="1" t="s">
        <v>7</v>
      </c>
      <c r="F1" s="15" t="s">
        <v>9</v>
      </c>
      <c r="G1" s="1" t="s">
        <v>3</v>
      </c>
      <c r="H1" s="1" t="s">
        <v>8</v>
      </c>
      <c r="I1" s="15" t="s">
        <v>10</v>
      </c>
      <c r="J1" s="1" t="s">
        <v>4</v>
      </c>
      <c r="K1" s="1" t="s">
        <v>1</v>
      </c>
      <c r="L1" s="1" t="s">
        <v>5</v>
      </c>
      <c r="M1" s="1" t="s">
        <v>6</v>
      </c>
    </row>
    <row r="2" spans="1:13" x14ac:dyDescent="0.25">
      <c r="A2" t="s">
        <v>13</v>
      </c>
      <c r="B2">
        <f t="shared" ref="B2:B3" si="0">182*182</f>
        <v>33124</v>
      </c>
      <c r="C2">
        <f t="shared" ref="C2:C3" si="1">B2/1000000</f>
        <v>3.3124000000000001E-2</v>
      </c>
      <c r="D2">
        <v>104</v>
      </c>
      <c r="E2" s="13">
        <v>13453.9</v>
      </c>
      <c r="F2" s="13">
        <v>6949.13</v>
      </c>
      <c r="G2">
        <v>35</v>
      </c>
      <c r="H2" s="13">
        <v>548.87099999999998</v>
      </c>
      <c r="I2" s="13">
        <v>168.15299999999999</v>
      </c>
      <c r="J2">
        <f>D2+G2</f>
        <v>139</v>
      </c>
      <c r="K2">
        <f t="shared" ref="K2:K3" si="2">J2/C2</f>
        <v>4196.3530974519981</v>
      </c>
      <c r="L2" s="9">
        <f>D2/J2</f>
        <v>0.74820143884892087</v>
      </c>
      <c r="M2" s="9">
        <f>G2/J2</f>
        <v>0.25179856115107913</v>
      </c>
    </row>
    <row r="3" spans="1:13" ht="15.75" thickBot="1" x14ac:dyDescent="0.3">
      <c r="A3" t="s">
        <v>14</v>
      </c>
      <c r="B3">
        <f t="shared" si="0"/>
        <v>33124</v>
      </c>
      <c r="C3">
        <f t="shared" si="1"/>
        <v>3.3124000000000001E-2</v>
      </c>
      <c r="D3">
        <v>150</v>
      </c>
      <c r="E3" s="13">
        <v>21173.1</v>
      </c>
      <c r="F3" s="13">
        <v>9833.7000000000007</v>
      </c>
      <c r="G3">
        <v>2</v>
      </c>
      <c r="H3" s="13">
        <v>96.332499999999996</v>
      </c>
      <c r="I3" s="13">
        <v>46.7776</v>
      </c>
      <c r="J3">
        <f t="shared" ref="J3" si="3">D3+G3</f>
        <v>152</v>
      </c>
      <c r="K3">
        <f t="shared" si="2"/>
        <v>4588.8177756309624</v>
      </c>
      <c r="L3" s="9">
        <f t="shared" ref="L3" si="4">D3/J3</f>
        <v>0.98684210526315785</v>
      </c>
      <c r="M3" s="9">
        <f t="shared" ref="M3" si="5">G3/J3</f>
        <v>1.3157894736842105E-2</v>
      </c>
    </row>
    <row r="4" spans="1:13" ht="15.75" thickBot="1" x14ac:dyDescent="0.3">
      <c r="D4" s="2">
        <f>AVERAGE(D2:D3)</f>
        <v>127</v>
      </c>
      <c r="E4" s="3">
        <f>AVERAGE(E2:E3)</f>
        <v>17313.5</v>
      </c>
      <c r="F4" s="3"/>
      <c r="G4" s="3">
        <f>AVERAGE(G2:G3)</f>
        <v>18.5</v>
      </c>
      <c r="H4" s="4">
        <f>AVERAGE(H2:H3)</f>
        <v>322.60174999999998</v>
      </c>
      <c r="I4" s="4"/>
      <c r="J4" s="12">
        <f>AVERAGE(J2:J3)</f>
        <v>145.5</v>
      </c>
      <c r="K4" s="12">
        <f>AVERAGE(K2:K3)</f>
        <v>4392.5854365414798</v>
      </c>
      <c r="L4" s="10">
        <f>AVERAGE(L2:L3)</f>
        <v>0.86752177205603931</v>
      </c>
      <c r="M4" s="11">
        <f>AVERAGE(M2:M3)</f>
        <v>0.13247822794396061</v>
      </c>
    </row>
    <row r="5" spans="1:13" ht="15.75" thickBot="1" x14ac:dyDescent="0.3">
      <c r="D5" s="5">
        <f>STDEV(D2:D3)</f>
        <v>32.526911934581186</v>
      </c>
      <c r="E5" s="6">
        <f>STDEV(E2:E3)</f>
        <v>5458.2986653351918</v>
      </c>
      <c r="F5" s="6"/>
      <c r="G5" s="6">
        <f>STDEV(G2:G3)</f>
        <v>23.334523779156068</v>
      </c>
      <c r="H5" s="7">
        <f>STDEV(H2:H3)</f>
        <v>319.99304209798845</v>
      </c>
      <c r="I5" s="7"/>
      <c r="J5" s="12">
        <f>STDEV(J2:J3)</f>
        <v>9.1923881554251174</v>
      </c>
      <c r="K5" s="12">
        <f>STDEV(K2:K3)</f>
        <v>277.51443531654172</v>
      </c>
      <c r="L5" s="10">
        <f>STDEV(L2:L3)</f>
        <v>0.16874443348838461</v>
      </c>
      <c r="M5" s="11">
        <f>STDEV(M2:M3)</f>
        <v>0.1687444334883838</v>
      </c>
    </row>
    <row r="8" spans="1:13" x14ac:dyDescent="0.25">
      <c r="B8" s="16" t="s">
        <v>12</v>
      </c>
    </row>
    <row r="12" spans="1:13" x14ac:dyDescent="0.25">
      <c r="J12" s="14"/>
      <c r="K12" s="14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AR_Test_Valhall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2023-03-01T14:12:55Z</dcterms:created>
  <dcterms:modified xsi:type="dcterms:W3CDTF">2024-05-23T09:20:22Z</dcterms:modified>
  <cp:category/>
  <cp:contentStatus/>
</cp:coreProperties>
</file>